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KURZ U-Mat\AGy11 (2024-09-20)\"/>
    </mc:Choice>
  </mc:AlternateContent>
  <bookViews>
    <workbookView xWindow="-120" yWindow="-120" windowWidth="29040" windowHeight="15720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4" i="1" l="1"/>
  <c r="AE38" i="1"/>
  <c r="AC33" i="1"/>
  <c r="AB33" i="1"/>
  <c r="AE33" i="1" s="1"/>
  <c r="B50" i="1"/>
  <c r="AC53" i="1"/>
  <c r="AE43" i="1"/>
  <c r="AD41" i="1"/>
  <c r="AD40" i="1"/>
  <c r="AD38" i="1"/>
  <c r="AC32" i="1"/>
  <c r="AE26" i="1"/>
  <c r="AE27" i="1"/>
  <c r="AE28" i="1"/>
  <c r="AE29" i="1"/>
  <c r="AE30" i="1"/>
  <c r="AE31" i="1"/>
  <c r="AE25" i="1"/>
  <c r="AD26" i="1"/>
  <c r="AD27" i="1"/>
  <c r="AD28" i="1"/>
  <c r="F28" i="1" s="1"/>
  <c r="AD29" i="1"/>
  <c r="F29" i="1" s="1"/>
  <c r="AD30" i="1"/>
  <c r="AD31" i="1"/>
  <c r="AD25" i="1"/>
  <c r="G43" i="1" l="1"/>
  <c r="F38" i="1"/>
  <c r="H26" i="1"/>
  <c r="AD33" i="1"/>
  <c r="F26" i="1" s="1"/>
  <c r="F40" i="1"/>
  <c r="H25" i="1"/>
  <c r="H30" i="1"/>
  <c r="H31" i="1"/>
  <c r="H29" i="1"/>
  <c r="H28" i="1"/>
  <c r="H27" i="1"/>
  <c r="F41" i="1"/>
  <c r="F25" i="1"/>
  <c r="E53" i="1"/>
  <c r="F31" i="1"/>
  <c r="F27" i="1"/>
  <c r="F30" i="1"/>
  <c r="D33" i="1"/>
  <c r="AD39" i="1"/>
  <c r="F39" i="1" s="1"/>
  <c r="AD42" i="1"/>
  <c r="F42" i="1" s="1"/>
  <c r="AE32" i="1"/>
  <c r="H32" i="1" s="1"/>
</calcChain>
</file>

<file path=xl/sharedStrings.xml><?xml version="1.0" encoding="utf-8"?>
<sst xmlns="http://schemas.openxmlformats.org/spreadsheetml/2006/main" count="98" uniqueCount="63">
  <si>
    <t>Lautsprecher</t>
  </si>
  <si>
    <t>Mikrophon</t>
  </si>
  <si>
    <t>Kopfhörer</t>
  </si>
  <si>
    <t>Ware</t>
  </si>
  <si>
    <t>Summe</t>
  </si>
  <si>
    <t>Taste</t>
  </si>
  <si>
    <t>+</t>
  </si>
  <si>
    <t>-</t>
  </si>
  <si>
    <t>*</t>
  </si>
  <si>
    <t>/</t>
  </si>
  <si>
    <t>Bedeutung</t>
  </si>
  <si>
    <t>plus</t>
  </si>
  <si>
    <t>minus</t>
  </si>
  <si>
    <t>mal</t>
  </si>
  <si>
    <t>geteilt</t>
  </si>
  <si>
    <t>links neben "Enter"</t>
  </si>
  <si>
    <t>links neben Umschalttaste</t>
  </si>
  <si>
    <t>über "plus"</t>
  </si>
  <si>
    <t>über der Ziffer 7</t>
  </si>
  <si>
    <t>=</t>
  </si>
  <si>
    <t>ist gleich</t>
  </si>
  <si>
    <t>über der Ziffer 0</t>
  </si>
  <si>
    <t>Ausführen</t>
  </si>
  <si>
    <t>Formel fertig</t>
  </si>
  <si>
    <t>"Enter"-Taste / grüner Haken</t>
  </si>
  <si>
    <t>Wo?</t>
  </si>
  <si>
    <t>Anzahl der Gegenstände, die wir auf Lager haben:</t>
  </si>
  <si>
    <t xml:space="preserve">     Was ändert sich alles (abgesehen vom Stückpreis)?</t>
  </si>
  <si>
    <t>Zusammenfassung Grundrechenarten</t>
  </si>
  <si>
    <t>Einkaufspreis pro Stück in €</t>
  </si>
  <si>
    <t>Lagerbestand in Stück</t>
  </si>
  <si>
    <r>
      <t xml:space="preserve">Lagerwert 
</t>
    </r>
    <r>
      <rPr>
        <b/>
        <sz val="8"/>
        <rFont val="Arial"/>
        <family val="2"/>
      </rPr>
      <t>(d. h. Wert der gelagerten Ware)</t>
    </r>
  </si>
  <si>
    <t>Bluetooth-Box</t>
  </si>
  <si>
    <t>Radio</t>
  </si>
  <si>
    <t xml:space="preserve"> </t>
  </si>
  <si>
    <t>- . -</t>
  </si>
  <si>
    <t xml:space="preserve">b) Führen Sie die untenstehenden Berechnungen durch (graue Zellen). </t>
  </si>
  <si>
    <t xml:space="preserve">    Beziehen Sie Sich hierbei auf die obenstehende Tabelle. </t>
  </si>
  <si>
    <t>Ladekabel</t>
  </si>
  <si>
    <t>Einkaufspreis3 Stück</t>
  </si>
  <si>
    <t>Stecker</t>
  </si>
  <si>
    <t xml:space="preserve">Fünf Ladekabel kosten </t>
  </si>
  <si>
    <t xml:space="preserve">c) Die Kopfhörer werden um 5,00 € billiger. Ändern Sie den Stückpreis entsprechend. </t>
  </si>
  <si>
    <t>Drei Mikrophone kosten:</t>
  </si>
  <si>
    <t>Vier Radios kosten</t>
  </si>
  <si>
    <t xml:space="preserve">Anmerkung: </t>
  </si>
  <si>
    <t>a) Das "="-Zeichen kann auch genutzt werden, um Werte aus anderen</t>
  </si>
  <si>
    <t xml:space="preserve">    Zellen zu kopieren. </t>
  </si>
  <si>
    <t xml:space="preserve">b) Werte können aus anderen Zellen entnommen werden. Es können aber </t>
  </si>
  <si>
    <t xml:space="preserve">   auch Zahlen direkt eingegeben werden. </t>
  </si>
  <si>
    <t xml:space="preserve">d) In einen Pappkarton passen 7 Bluetooth-Boxen. </t>
  </si>
  <si>
    <t xml:space="preserve">   Wir müssen 28 Boxen verpacken. Wie viele Pappkartons benötigen wir?</t>
  </si>
  <si>
    <t xml:space="preserve">   Platz für Ihre Antwort:</t>
  </si>
  <si>
    <t xml:space="preserve">Sie verwalten das Lager eines Elektronik-Fachmarktes. Dafür wurde die </t>
  </si>
  <si>
    <t>untenstehende Tabelle erstellt. Berechnen Sie die grauen Zellen.</t>
  </si>
  <si>
    <t>Grundrechenarten - Lagerverwaltung</t>
  </si>
  <si>
    <t>Ergebnis-kontrolle</t>
  </si>
  <si>
    <t>Ein  Kopfhörer und ein Ladekabel
Kabel kosten zusammen:</t>
  </si>
  <si>
    <t>Zwei Kopfhörer kosten:</t>
  </si>
  <si>
    <t>Kopfhörer, billiger</t>
  </si>
  <si>
    <t>Billiger Kopfhörer:</t>
  </si>
  <si>
    <t>mit billigem Kopfhörer:</t>
  </si>
  <si>
    <t>Einkaufspreis 3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</si>
</sst>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12"/>
      <color theme="1"/>
      <name val="Arial"/>
      <family val="2"/>
    </font>
    <font>
      <i/>
      <sz val="8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u val="double"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0" borderId="0" xfId="0" applyFont="1" applyProtection="1">
      <protection locked="0"/>
    </xf>
    <xf numFmtId="0" fontId="8" fillId="10" borderId="0" xfId="0" applyFont="1" applyFill="1" applyProtection="1">
      <protection locked="0"/>
    </xf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10" borderId="0" xfId="0" applyFont="1" applyFill="1" applyProtection="1">
      <protection locked="0"/>
    </xf>
    <xf numFmtId="0" fontId="5" fillId="1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10" borderId="0" xfId="0" applyFont="1" applyFill="1" applyProtection="1">
      <protection locked="0"/>
    </xf>
    <xf numFmtId="0" fontId="5" fillId="6" borderId="1" xfId="0" applyFont="1" applyFill="1" applyBorder="1" applyAlignment="1" applyProtection="1">
      <alignment vertical="center" wrapText="1"/>
      <protection locked="0"/>
    </xf>
    <xf numFmtId="0" fontId="5" fillId="7" borderId="1" xfId="0" applyFont="1" applyFill="1" applyBorder="1" applyProtection="1">
      <protection locked="0"/>
    </xf>
    <xf numFmtId="4" fontId="8" fillId="0" borderId="1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4" fontId="8" fillId="12" borderId="1" xfId="0" applyNumberFormat="1" applyFont="1" applyFill="1" applyBorder="1" applyProtection="1">
      <protection locked="0"/>
    </xf>
    <xf numFmtId="4" fontId="16" fillId="10" borderId="1" xfId="0" applyNumberFormat="1" applyFont="1" applyFill="1" applyBorder="1" applyAlignment="1" applyProtection="1">
      <alignment vertical="center"/>
      <protection locked="0"/>
    </xf>
    <xf numFmtId="4" fontId="8" fillId="8" borderId="1" xfId="0" applyNumberFormat="1" applyFont="1" applyFill="1" applyBorder="1" applyProtection="1">
      <protection locked="0"/>
    </xf>
    <xf numFmtId="3" fontId="8" fillId="8" borderId="1" xfId="0" applyNumberFormat="1" applyFont="1" applyFill="1" applyBorder="1" applyProtection="1">
      <protection locked="0"/>
    </xf>
    <xf numFmtId="4" fontId="8" fillId="9" borderId="1" xfId="0" applyNumberFormat="1" applyFont="1" applyFill="1" applyBorder="1" applyProtection="1">
      <protection locked="0"/>
    </xf>
    <xf numFmtId="0" fontId="5" fillId="7" borderId="1" xfId="0" applyFont="1" applyFill="1" applyBorder="1" applyAlignment="1" applyProtection="1">
      <alignment wrapText="1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4" fontId="16" fillId="10" borderId="1" xfId="0" quotePrefix="1" applyNumberFormat="1" applyFont="1" applyFill="1" applyBorder="1" applyAlignment="1" applyProtection="1">
      <alignment horizontal="center" vertical="center"/>
      <protection locked="0"/>
    </xf>
    <xf numFmtId="4" fontId="16" fillId="11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10" borderId="0" xfId="0" applyFont="1" applyFill="1" applyProtection="1">
      <protection locked="0"/>
    </xf>
    <xf numFmtId="4" fontId="16" fillId="11" borderId="0" xfId="0" applyNumberFormat="1" applyFont="1" applyFill="1" applyAlignment="1" applyProtection="1">
      <alignment vertical="center"/>
      <protection locked="0"/>
    </xf>
    <xf numFmtId="4" fontId="2" fillId="9" borderId="1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3" fontId="2" fillId="9" borderId="1" xfId="0" applyNumberFormat="1" applyFont="1" applyFill="1" applyBorder="1" applyProtection="1">
      <protection locked="0"/>
    </xf>
    <xf numFmtId="0" fontId="3" fillId="10" borderId="0" xfId="0" applyFont="1" applyFill="1" applyProtection="1">
      <protection locked="0"/>
    </xf>
    <xf numFmtId="4" fontId="8" fillId="9" borderId="0" xfId="0" applyNumberFormat="1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wrapText="1"/>
      <protection locked="0"/>
    </xf>
    <xf numFmtId="0" fontId="8" fillId="10" borderId="0" xfId="0" applyFont="1" applyFill="1" applyAlignment="1" applyProtection="1">
      <alignment wrapText="1"/>
      <protection locked="0"/>
    </xf>
    <xf numFmtId="4" fontId="2" fillId="9" borderId="0" xfId="0" applyNumberFormat="1" applyFont="1" applyFill="1" applyProtection="1">
      <protection locked="0"/>
    </xf>
    <xf numFmtId="4" fontId="8" fillId="9" borderId="0" xfId="0" applyNumberFormat="1" applyFont="1" applyFill="1" applyProtection="1">
      <protection locked="0"/>
    </xf>
    <xf numFmtId="0" fontId="15" fillId="0" borderId="0" xfId="0" applyFont="1" applyAlignment="1" applyProtection="1">
      <alignment vertical="top"/>
      <protection locked="0"/>
    </xf>
    <xf numFmtId="3" fontId="8" fillId="9" borderId="0" xfId="0" applyNumberFormat="1" applyFont="1" applyFill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4" xfId="0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2" fillId="2" borderId="1" xfId="0" quotePrefix="1" applyFont="1" applyFill="1" applyBorder="1" applyAlignment="1" applyProtection="1">
      <alignment horizontal="center"/>
      <protection locked="0"/>
    </xf>
    <xf numFmtId="4" fontId="9" fillId="4" borderId="1" xfId="0" applyNumberFormat="1" applyFont="1" applyFill="1" applyBorder="1" applyAlignment="1" applyProtection="1">
      <alignment horizontal="center"/>
      <protection locked="0"/>
    </xf>
    <xf numFmtId="0" fontId="14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8" fillId="13" borderId="0" xfId="0" applyFont="1" applyFill="1"/>
    <xf numFmtId="0" fontId="1" fillId="10" borderId="0" xfId="0" applyFont="1" applyFill="1" applyProtection="1">
      <protection locked="0"/>
    </xf>
    <xf numFmtId="0" fontId="5" fillId="7" borderId="8" xfId="0" applyFont="1" applyFill="1" applyBorder="1" applyProtection="1">
      <protection locked="0"/>
    </xf>
    <xf numFmtId="0" fontId="2" fillId="8" borderId="8" xfId="0" quotePrefix="1" applyFont="1" applyFill="1" applyBorder="1" applyAlignment="1" applyProtection="1">
      <alignment horizontal="center"/>
      <protection locked="0"/>
    </xf>
    <xf numFmtId="4" fontId="8" fillId="9" borderId="8" xfId="0" applyNumberFormat="1" applyFont="1" applyFill="1" applyBorder="1" applyProtection="1">
      <protection locked="0"/>
    </xf>
    <xf numFmtId="4" fontId="2" fillId="15" borderId="10" xfId="0" applyNumberFormat="1" applyFont="1" applyFill="1" applyBorder="1" applyProtection="1">
      <protection locked="0"/>
    </xf>
    <xf numFmtId="3" fontId="8" fillId="15" borderId="10" xfId="0" applyNumberFormat="1" applyFont="1" applyFill="1" applyBorder="1" applyProtection="1">
      <protection locked="0"/>
    </xf>
    <xf numFmtId="0" fontId="8" fillId="16" borderId="10" xfId="0" applyFont="1" applyFill="1" applyBorder="1" applyProtection="1">
      <protection locked="0"/>
    </xf>
    <xf numFmtId="0" fontId="8" fillId="16" borderId="11" xfId="0" applyFont="1" applyFill="1" applyBorder="1" applyProtection="1">
      <protection locked="0"/>
    </xf>
    <xf numFmtId="0" fontId="17" fillId="14" borderId="9" xfId="0" applyFont="1" applyFill="1" applyBorder="1" applyProtection="1">
      <protection locked="0"/>
    </xf>
    <xf numFmtId="0" fontId="8" fillId="9" borderId="0" xfId="0" applyFont="1" applyFill="1" applyAlignment="1" applyProtection="1">
      <alignment horizontal="left"/>
      <protection locked="0"/>
    </xf>
    <xf numFmtId="0" fontId="8" fillId="9" borderId="0" xfId="0" applyFont="1" applyFill="1"/>
    <xf numFmtId="4" fontId="18" fillId="12" borderId="1" xfId="0" applyNumberFormat="1" applyFont="1" applyFill="1" applyBorder="1" applyProtection="1">
      <protection locked="0"/>
    </xf>
    <xf numFmtId="3" fontId="18" fillId="12" borderId="1" xfId="0" applyNumberFormat="1" applyFont="1" applyFill="1" applyBorder="1" applyAlignment="1" applyProtection="1">
      <alignment horizontal="right"/>
      <protection locked="0"/>
    </xf>
    <xf numFmtId="0" fontId="1" fillId="9" borderId="0" xfId="0" applyFont="1" applyFill="1"/>
    <xf numFmtId="0" fontId="8" fillId="10" borderId="0" xfId="0" applyFont="1" applyFill="1"/>
    <xf numFmtId="0" fontId="8" fillId="11" borderId="0" xfId="0" applyFont="1" applyFill="1"/>
    <xf numFmtId="0" fontId="8" fillId="11" borderId="0" xfId="0" applyFont="1" applyFill="1" applyProtection="1">
      <protection locked="0"/>
    </xf>
    <xf numFmtId="4" fontId="9" fillId="4" borderId="6" xfId="0" applyNumberFormat="1" applyFont="1" applyFill="1" applyBorder="1" applyAlignment="1" applyProtection="1">
      <alignment horizontal="left"/>
      <protection locked="0"/>
    </xf>
    <xf numFmtId="4" fontId="9" fillId="4" borderId="7" xfId="0" applyNumberFormat="1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2</xdr:row>
      <xdr:rowOff>42519</xdr:rowOff>
    </xdr:from>
    <xdr:to>
      <xdr:col>7</xdr:col>
      <xdr:colOff>731616</xdr:colOff>
      <xdr:row>19</xdr:row>
      <xdr:rowOff>95250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87CC718-DB83-83D6-53EE-663ED2397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14"/>
        <a:stretch/>
      </xdr:blipFill>
      <xdr:spPr>
        <a:xfrm>
          <a:off x="406400" y="537819"/>
          <a:ext cx="6884766" cy="3291231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24</xdr:row>
      <xdr:rowOff>19050</xdr:rowOff>
    </xdr:from>
    <xdr:to>
      <xdr:col>5</xdr:col>
      <xdr:colOff>1066800</xdr:colOff>
      <xdr:row>31</xdr:row>
      <xdr:rowOff>190500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775566D9-A551-4969-8BB3-C064966D72C0}"/>
            </a:ext>
          </a:extLst>
        </xdr:cNvPr>
        <xdr:cNvSpPr txBox="1"/>
      </xdr:nvSpPr>
      <xdr:spPr>
        <a:xfrm>
          <a:off x="4826000" y="4419600"/>
          <a:ext cx="99060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5</xdr:col>
      <xdr:colOff>88900</xdr:colOff>
      <xdr:row>24</xdr:row>
      <xdr:rowOff>6350</xdr:rowOff>
    </xdr:from>
    <xdr:to>
      <xdr:col>6</xdr:col>
      <xdr:colOff>6350</xdr:colOff>
      <xdr:row>31</xdr:row>
      <xdr:rowOff>177800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3938BF12-D9D4-4AD2-BA09-4551B2F3A38B}"/>
            </a:ext>
          </a:extLst>
        </xdr:cNvPr>
        <xdr:cNvSpPr txBox="1"/>
      </xdr:nvSpPr>
      <xdr:spPr>
        <a:xfrm>
          <a:off x="4838700" y="4406900"/>
          <a:ext cx="99060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5</xdr:col>
      <xdr:colOff>76200</xdr:colOff>
      <xdr:row>24</xdr:row>
      <xdr:rowOff>6350</xdr:rowOff>
    </xdr:from>
    <xdr:to>
      <xdr:col>5</xdr:col>
      <xdr:colOff>1066800</xdr:colOff>
      <xdr:row>31</xdr:row>
      <xdr:rowOff>177800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88BD14FB-6A95-4EAF-B402-260AACBC3069}"/>
            </a:ext>
          </a:extLst>
        </xdr:cNvPr>
        <xdr:cNvSpPr txBox="1"/>
      </xdr:nvSpPr>
      <xdr:spPr>
        <a:xfrm>
          <a:off x="4826000" y="4406900"/>
          <a:ext cx="99060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7</xdr:col>
      <xdr:colOff>76200</xdr:colOff>
      <xdr:row>24</xdr:row>
      <xdr:rowOff>6350</xdr:rowOff>
    </xdr:from>
    <xdr:to>
      <xdr:col>7</xdr:col>
      <xdr:colOff>1066800</xdr:colOff>
      <xdr:row>31</xdr:row>
      <xdr:rowOff>177800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22BDD094-0255-4871-AF6A-EDF9BBDF9AE5}"/>
            </a:ext>
          </a:extLst>
        </xdr:cNvPr>
        <xdr:cNvSpPr txBox="1"/>
      </xdr:nvSpPr>
      <xdr:spPr>
        <a:xfrm>
          <a:off x="6972300" y="4406900"/>
          <a:ext cx="99060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7</xdr:col>
      <xdr:colOff>76200</xdr:colOff>
      <xdr:row>24</xdr:row>
      <xdr:rowOff>19050</xdr:rowOff>
    </xdr:from>
    <xdr:to>
      <xdr:col>7</xdr:col>
      <xdr:colOff>1066800</xdr:colOff>
      <xdr:row>31</xdr:row>
      <xdr:rowOff>190500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B65907BE-A6CE-419A-9364-18C6D3B41D81}"/>
            </a:ext>
          </a:extLst>
        </xdr:cNvPr>
        <xdr:cNvSpPr txBox="1"/>
      </xdr:nvSpPr>
      <xdr:spPr>
        <a:xfrm>
          <a:off x="6972300" y="4419600"/>
          <a:ext cx="99060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7</xdr:col>
      <xdr:colOff>50800</xdr:colOff>
      <xdr:row>24</xdr:row>
      <xdr:rowOff>25400</xdr:rowOff>
    </xdr:from>
    <xdr:to>
      <xdr:col>7</xdr:col>
      <xdr:colOff>713740</xdr:colOff>
      <xdr:row>31</xdr:row>
      <xdr:rowOff>196850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3587E30F-35E8-4E0C-8B4D-120466F45FCD}"/>
            </a:ext>
          </a:extLst>
        </xdr:cNvPr>
        <xdr:cNvSpPr txBox="1"/>
      </xdr:nvSpPr>
      <xdr:spPr>
        <a:xfrm>
          <a:off x="6610350" y="4997450"/>
          <a:ext cx="662940" cy="154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3</xdr:col>
      <xdr:colOff>25400</xdr:colOff>
      <xdr:row>32</xdr:row>
      <xdr:rowOff>12700</xdr:rowOff>
    </xdr:from>
    <xdr:to>
      <xdr:col>3</xdr:col>
      <xdr:colOff>1060450</xdr:colOff>
      <xdr:row>32</xdr:row>
      <xdr:rowOff>184150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C1E5FCA-A6B3-466C-9F70-8E463977E51E}"/>
            </a:ext>
          </a:extLst>
        </xdr:cNvPr>
        <xdr:cNvSpPr txBox="1"/>
      </xdr:nvSpPr>
      <xdr:spPr>
        <a:xfrm>
          <a:off x="2628900" y="59880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/>
        </a:p>
      </xdr:txBody>
    </xdr:sp>
    <xdr:clientData/>
  </xdr:twoCellAnchor>
  <xdr:twoCellAnchor>
    <xdr:from>
      <xdr:col>5</xdr:col>
      <xdr:colOff>25400</xdr:colOff>
      <xdr:row>37</xdr:row>
      <xdr:rowOff>6350</xdr:rowOff>
    </xdr:from>
    <xdr:to>
      <xdr:col>5</xdr:col>
      <xdr:colOff>1060450</xdr:colOff>
      <xdr:row>42</xdr:row>
      <xdr:rowOff>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30B59CB4-615C-434E-B02E-9343BB5725C5}"/>
            </a:ext>
          </a:extLst>
        </xdr:cNvPr>
        <xdr:cNvSpPr txBox="1"/>
      </xdr:nvSpPr>
      <xdr:spPr>
        <a:xfrm>
          <a:off x="4775200" y="6940550"/>
          <a:ext cx="1035050" cy="946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5</xdr:col>
      <xdr:colOff>19050</xdr:colOff>
      <xdr:row>37</xdr:row>
      <xdr:rowOff>12700</xdr:rowOff>
    </xdr:from>
    <xdr:to>
      <xdr:col>5</xdr:col>
      <xdr:colOff>1054100</xdr:colOff>
      <xdr:row>42</xdr:row>
      <xdr:rowOff>6350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AE01CC5C-73B2-4F3D-B568-ABD8E69F25E4}"/>
            </a:ext>
          </a:extLst>
        </xdr:cNvPr>
        <xdr:cNvSpPr txBox="1"/>
      </xdr:nvSpPr>
      <xdr:spPr>
        <a:xfrm>
          <a:off x="4768850" y="6946900"/>
          <a:ext cx="1035050" cy="946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5</xdr:col>
      <xdr:colOff>19050</xdr:colOff>
      <xdr:row>37</xdr:row>
      <xdr:rowOff>6350</xdr:rowOff>
    </xdr:from>
    <xdr:to>
      <xdr:col>6</xdr:col>
      <xdr:colOff>5080</xdr:colOff>
      <xdr:row>41</xdr:row>
      <xdr:rowOff>171450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8320553B-74D9-4BB0-A522-93CC75A3F581}"/>
            </a:ext>
          </a:extLst>
        </xdr:cNvPr>
        <xdr:cNvSpPr txBox="1"/>
      </xdr:nvSpPr>
      <xdr:spPr>
        <a:xfrm>
          <a:off x="4768850" y="7512050"/>
          <a:ext cx="722630" cy="927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6</xdr:col>
      <xdr:colOff>31750</xdr:colOff>
      <xdr:row>42</xdr:row>
      <xdr:rowOff>12700</xdr:rowOff>
    </xdr:from>
    <xdr:to>
      <xdr:col>6</xdr:col>
      <xdr:colOff>1066800</xdr:colOff>
      <xdr:row>42</xdr:row>
      <xdr:rowOff>184150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883596C9-07B6-494F-8EE7-618AF901E43D}"/>
            </a:ext>
          </a:extLst>
        </xdr:cNvPr>
        <xdr:cNvSpPr txBox="1"/>
      </xdr:nvSpPr>
      <xdr:spPr>
        <a:xfrm>
          <a:off x="6927850" y="7899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6</xdr:col>
      <xdr:colOff>38100</xdr:colOff>
      <xdr:row>42</xdr:row>
      <xdr:rowOff>25400</xdr:rowOff>
    </xdr:from>
    <xdr:to>
      <xdr:col>7</xdr:col>
      <xdr:colOff>0</xdr:colOff>
      <xdr:row>43</xdr:row>
      <xdr:rowOff>6350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2177D00E-8337-4D8C-98ED-CCEADFFAB96B}"/>
            </a:ext>
          </a:extLst>
        </xdr:cNvPr>
        <xdr:cNvSpPr txBox="1"/>
      </xdr:nvSpPr>
      <xdr:spPr>
        <a:xfrm>
          <a:off x="6934200" y="79121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6</xdr:col>
      <xdr:colOff>38100</xdr:colOff>
      <xdr:row>42</xdr:row>
      <xdr:rowOff>19050</xdr:rowOff>
    </xdr:from>
    <xdr:to>
      <xdr:col>7</xdr:col>
      <xdr:colOff>0</xdr:colOff>
      <xdr:row>43</xdr:row>
      <xdr:rowOff>0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17BE13A6-A207-4FEC-8FA1-77F6F05A10AF}"/>
            </a:ext>
          </a:extLst>
        </xdr:cNvPr>
        <xdr:cNvSpPr txBox="1"/>
      </xdr:nvSpPr>
      <xdr:spPr>
        <a:xfrm>
          <a:off x="6934200" y="7905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50800</xdr:colOff>
      <xdr:row>49</xdr:row>
      <xdr:rowOff>25400</xdr:rowOff>
    </xdr:from>
    <xdr:to>
      <xdr:col>1</xdr:col>
      <xdr:colOff>1085850</xdr:colOff>
      <xdr:row>50</xdr:row>
      <xdr:rowOff>6350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43413EE0-8674-44F1-B490-8A1C96E99454}"/>
            </a:ext>
          </a:extLst>
        </xdr:cNvPr>
        <xdr:cNvSpPr txBox="1"/>
      </xdr:nvSpPr>
      <xdr:spPr>
        <a:xfrm>
          <a:off x="444500" y="92456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57150</xdr:colOff>
      <xdr:row>49</xdr:row>
      <xdr:rowOff>25400</xdr:rowOff>
    </xdr:from>
    <xdr:to>
      <xdr:col>1</xdr:col>
      <xdr:colOff>1092200</xdr:colOff>
      <xdr:row>50</xdr:row>
      <xdr:rowOff>6350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8F523945-95BE-4AE8-9598-FF50B6CB36C5}"/>
            </a:ext>
          </a:extLst>
        </xdr:cNvPr>
        <xdr:cNvSpPr txBox="1"/>
      </xdr:nvSpPr>
      <xdr:spPr>
        <a:xfrm>
          <a:off x="450850" y="92456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6</xdr:col>
      <xdr:colOff>38100</xdr:colOff>
      <xdr:row>42</xdr:row>
      <xdr:rowOff>12700</xdr:rowOff>
    </xdr:from>
    <xdr:to>
      <xdr:col>7</xdr:col>
      <xdr:colOff>0</xdr:colOff>
      <xdr:row>42</xdr:row>
      <xdr:rowOff>184150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A5B5053A-956F-40F3-847C-995F0C4487A6}"/>
            </a:ext>
          </a:extLst>
        </xdr:cNvPr>
        <xdr:cNvSpPr txBox="1"/>
      </xdr:nvSpPr>
      <xdr:spPr>
        <a:xfrm>
          <a:off x="6934200" y="7899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4</xdr:col>
      <xdr:colOff>19050</xdr:colOff>
      <xdr:row>52</xdr:row>
      <xdr:rowOff>12700</xdr:rowOff>
    </xdr:from>
    <xdr:to>
      <xdr:col>4</xdr:col>
      <xdr:colOff>1054100</xdr:colOff>
      <xdr:row>52</xdr:row>
      <xdr:rowOff>184150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C1994703-8386-45EA-8C20-82F5DC96AFAB}"/>
            </a:ext>
          </a:extLst>
        </xdr:cNvPr>
        <xdr:cNvSpPr txBox="1"/>
      </xdr:nvSpPr>
      <xdr:spPr>
        <a:xfrm>
          <a:off x="3695700" y="9804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4</xdr:col>
      <xdr:colOff>50800</xdr:colOff>
      <xdr:row>52</xdr:row>
      <xdr:rowOff>12700</xdr:rowOff>
    </xdr:from>
    <xdr:to>
      <xdr:col>5</xdr:col>
      <xdr:colOff>12700</xdr:colOff>
      <xdr:row>52</xdr:row>
      <xdr:rowOff>184150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8CF8BFA7-D619-46D8-8C84-5B77BDE29A58}"/>
            </a:ext>
          </a:extLst>
        </xdr:cNvPr>
        <xdr:cNvSpPr txBox="1"/>
      </xdr:nvSpPr>
      <xdr:spPr>
        <a:xfrm>
          <a:off x="3727450" y="9804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4</xdr:col>
      <xdr:colOff>31750</xdr:colOff>
      <xdr:row>52</xdr:row>
      <xdr:rowOff>25400</xdr:rowOff>
    </xdr:from>
    <xdr:to>
      <xdr:col>4</xdr:col>
      <xdr:colOff>1066800</xdr:colOff>
      <xdr:row>53</xdr:row>
      <xdr:rowOff>6350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533ED953-2C64-4C6D-ADDA-FFAA9FA28F0E}"/>
            </a:ext>
          </a:extLst>
        </xdr:cNvPr>
        <xdr:cNvSpPr txBox="1"/>
      </xdr:nvSpPr>
      <xdr:spPr>
        <a:xfrm>
          <a:off x="3708400" y="98171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"/>
  <sheetViews>
    <sheetView tabSelected="1" zoomScale="160" zoomScaleNormal="160" workbookViewId="0">
      <selection activeCell="F43" sqref="F43"/>
    </sheetView>
  </sheetViews>
  <sheetFormatPr baseColWidth="10" defaultColWidth="10.7109375" defaultRowHeight="15" x14ac:dyDescent="0.2"/>
  <cols>
    <col min="1" max="1" width="5.7109375" style="1" customWidth="1"/>
    <col min="2" max="2" width="16.5703125" style="1" customWidth="1"/>
    <col min="3" max="5" width="15.7109375" style="1" customWidth="1"/>
    <col min="6" max="6" width="10.7109375" style="1" customWidth="1"/>
    <col min="7" max="7" width="15.7109375" style="1" customWidth="1"/>
    <col min="8" max="8" width="10.7109375" style="1" customWidth="1"/>
    <col min="9" max="25" width="10.7109375" style="1"/>
    <col min="26" max="26" width="5.7109375" style="65" customWidth="1"/>
    <col min="27" max="27" width="14.28515625" style="1" hidden="1" customWidth="1"/>
    <col min="28" max="30" width="15.7109375" style="1" hidden="1" customWidth="1"/>
    <col min="31" max="31" width="24.42578125" style="1" hidden="1" customWidth="1"/>
    <col min="32" max="32" width="5.7109375" style="49" hidden="1" customWidth="1"/>
    <col min="33" max="33" width="10.7109375" style="66"/>
    <col min="34" max="16384" width="10.7109375" style="1"/>
  </cols>
  <sheetData>
    <row r="1" spans="2:32" x14ac:dyDescent="0.2">
      <c r="AA1" s="2"/>
      <c r="AB1" s="2"/>
      <c r="AC1" s="2"/>
      <c r="AD1" s="2"/>
      <c r="AE1" s="2"/>
      <c r="AF1" s="64"/>
    </row>
    <row r="2" spans="2:32" ht="24" customHeight="1" x14ac:dyDescent="0.3">
      <c r="B2" s="3"/>
      <c r="C2" s="4" t="s">
        <v>55</v>
      </c>
      <c r="D2" s="3"/>
      <c r="E2" s="3"/>
      <c r="F2" s="3"/>
      <c r="G2" s="3"/>
      <c r="H2" s="3"/>
      <c r="AA2" s="3"/>
      <c r="AB2" s="4" t="s">
        <v>55</v>
      </c>
      <c r="AC2" s="3"/>
      <c r="AD2" s="3"/>
      <c r="AE2" s="3"/>
      <c r="AF2" s="3"/>
    </row>
    <row r="3" spans="2:32" x14ac:dyDescent="0.2">
      <c r="AA3" s="2"/>
      <c r="AB3" s="2"/>
      <c r="AC3" s="2"/>
      <c r="AD3" s="2"/>
      <c r="AE3" s="2"/>
      <c r="AF3" s="64"/>
    </row>
    <row r="4" spans="2:32" x14ac:dyDescent="0.2">
      <c r="AA4" s="2"/>
      <c r="AB4" s="2"/>
      <c r="AC4" s="2"/>
      <c r="AD4" s="2"/>
      <c r="AE4" s="2"/>
      <c r="AF4" s="64"/>
    </row>
    <row r="5" spans="2:32" x14ac:dyDescent="0.2">
      <c r="AA5" s="2"/>
      <c r="AB5" s="2"/>
      <c r="AC5" s="2"/>
      <c r="AD5" s="2"/>
      <c r="AE5" s="2"/>
      <c r="AF5" s="64"/>
    </row>
    <row r="6" spans="2:32" x14ac:dyDescent="0.2">
      <c r="AA6" s="2"/>
      <c r="AB6" s="2"/>
      <c r="AC6" s="2"/>
      <c r="AD6" s="2"/>
      <c r="AE6" s="2"/>
      <c r="AF6" s="64"/>
    </row>
    <row r="7" spans="2:32" x14ac:dyDescent="0.2">
      <c r="AA7" s="2"/>
      <c r="AB7" s="2"/>
      <c r="AC7" s="2"/>
      <c r="AD7" s="2"/>
      <c r="AE7" s="2"/>
      <c r="AF7" s="64"/>
    </row>
    <row r="8" spans="2:32" x14ac:dyDescent="0.2">
      <c r="AA8" s="2"/>
      <c r="AB8" s="2"/>
      <c r="AC8" s="2"/>
      <c r="AD8" s="2"/>
      <c r="AE8" s="2"/>
      <c r="AF8" s="64"/>
    </row>
    <row r="9" spans="2:32" x14ac:dyDescent="0.2">
      <c r="AA9" s="2"/>
      <c r="AB9" s="2"/>
      <c r="AC9" s="2"/>
      <c r="AD9" s="2"/>
      <c r="AE9" s="2"/>
      <c r="AF9" s="64"/>
    </row>
    <row r="10" spans="2:32" x14ac:dyDescent="0.2">
      <c r="AA10" s="2"/>
      <c r="AB10" s="2"/>
      <c r="AC10" s="2"/>
      <c r="AD10" s="2"/>
      <c r="AE10" s="2"/>
      <c r="AF10" s="64"/>
    </row>
    <row r="11" spans="2:32" x14ac:dyDescent="0.2">
      <c r="AA11" s="2"/>
      <c r="AB11" s="2"/>
      <c r="AC11" s="2"/>
      <c r="AD11" s="2"/>
      <c r="AE11" s="2"/>
      <c r="AF11" s="64"/>
    </row>
    <row r="12" spans="2:32" x14ac:dyDescent="0.2">
      <c r="AA12" s="2"/>
      <c r="AB12" s="2"/>
      <c r="AC12" s="2"/>
      <c r="AD12" s="2"/>
      <c r="AE12" s="2"/>
      <c r="AF12" s="64"/>
    </row>
    <row r="13" spans="2:32" x14ac:dyDescent="0.2">
      <c r="AA13" s="2"/>
      <c r="AB13" s="2"/>
      <c r="AC13" s="2"/>
      <c r="AD13" s="2"/>
      <c r="AE13" s="2"/>
      <c r="AF13" s="64"/>
    </row>
    <row r="14" spans="2:32" x14ac:dyDescent="0.2">
      <c r="AA14" s="2"/>
      <c r="AB14" s="2"/>
      <c r="AC14" s="2"/>
      <c r="AD14" s="2"/>
      <c r="AE14" s="2"/>
      <c r="AF14" s="64"/>
    </row>
    <row r="15" spans="2:32" x14ac:dyDescent="0.2">
      <c r="AA15" s="2"/>
      <c r="AB15" s="2"/>
      <c r="AC15" s="2"/>
      <c r="AD15" s="2"/>
      <c r="AE15" s="2"/>
      <c r="AF15" s="64"/>
    </row>
    <row r="16" spans="2:32" x14ac:dyDescent="0.2">
      <c r="AA16" s="2"/>
      <c r="AB16" s="2"/>
      <c r="AC16" s="2"/>
      <c r="AD16" s="2"/>
      <c r="AE16" s="2"/>
      <c r="AF16" s="64"/>
    </row>
    <row r="17" spans="1:32" x14ac:dyDescent="0.2">
      <c r="AA17" s="2"/>
      <c r="AB17" s="2"/>
      <c r="AC17" s="2"/>
      <c r="AD17" s="2"/>
      <c r="AE17" s="2"/>
      <c r="AF17" s="64"/>
    </row>
    <row r="18" spans="1:32" x14ac:dyDescent="0.2">
      <c r="AA18" s="2"/>
      <c r="AB18" s="2"/>
      <c r="AC18" s="2"/>
      <c r="AD18" s="2"/>
      <c r="AE18" s="2"/>
      <c r="AF18" s="64"/>
    </row>
    <row r="19" spans="1:32" x14ac:dyDescent="0.2">
      <c r="AA19" s="2"/>
      <c r="AB19" s="2"/>
      <c r="AC19" s="2"/>
      <c r="AD19" s="2"/>
      <c r="AE19" s="2"/>
      <c r="AF19" s="64"/>
    </row>
    <row r="20" spans="1:32" x14ac:dyDescent="0.2">
      <c r="AA20" s="2"/>
      <c r="AB20" s="2"/>
      <c r="AC20" s="2"/>
      <c r="AD20" s="2"/>
      <c r="AE20" s="2"/>
      <c r="AF20" s="64"/>
    </row>
    <row r="21" spans="1:32" ht="15.75" x14ac:dyDescent="0.25">
      <c r="A21" s="5"/>
      <c r="B21" s="6" t="s">
        <v>53</v>
      </c>
      <c r="C21" s="5"/>
      <c r="D21" s="5"/>
      <c r="E21" s="5"/>
      <c r="F21" s="5"/>
      <c r="AA21" s="7" t="s">
        <v>53</v>
      </c>
      <c r="AB21" s="8"/>
      <c r="AC21" s="8"/>
      <c r="AD21" s="8"/>
      <c r="AE21" s="2"/>
      <c r="AF21" s="64"/>
    </row>
    <row r="22" spans="1:32" ht="15.75" x14ac:dyDescent="0.25">
      <c r="A22" s="5"/>
      <c r="B22" s="9" t="s">
        <v>54</v>
      </c>
      <c r="C22" s="5"/>
      <c r="D22" s="5"/>
      <c r="E22" s="5"/>
      <c r="F22" s="5"/>
      <c r="AA22" s="10" t="s">
        <v>54</v>
      </c>
      <c r="AB22" s="8"/>
      <c r="AC22" s="8"/>
      <c r="AD22" s="8"/>
      <c r="AE22" s="2"/>
      <c r="AF22" s="64"/>
    </row>
    <row r="23" spans="1:32" ht="15.75" x14ac:dyDescent="0.25">
      <c r="A23" s="5"/>
      <c r="AA23" s="2"/>
      <c r="AB23" s="2"/>
      <c r="AC23" s="2"/>
      <c r="AD23" s="2"/>
      <c r="AE23" s="2"/>
      <c r="AF23" s="64"/>
    </row>
    <row r="24" spans="1:32" ht="63" x14ac:dyDescent="0.2">
      <c r="B24" s="11" t="s">
        <v>3</v>
      </c>
      <c r="C24" s="11" t="s">
        <v>29</v>
      </c>
      <c r="D24" s="11" t="s">
        <v>30</v>
      </c>
      <c r="E24" s="11" t="s">
        <v>62</v>
      </c>
      <c r="F24" s="11" t="s">
        <v>56</v>
      </c>
      <c r="G24" s="11" t="s">
        <v>31</v>
      </c>
      <c r="H24" s="11" t="s">
        <v>56</v>
      </c>
      <c r="AA24" s="11" t="s">
        <v>3</v>
      </c>
      <c r="AB24" s="11" t="s">
        <v>29</v>
      </c>
      <c r="AC24" s="11" t="s">
        <v>30</v>
      </c>
      <c r="AD24" s="11" t="s">
        <v>39</v>
      </c>
      <c r="AE24" s="11" t="s">
        <v>31</v>
      </c>
      <c r="AF24" s="64"/>
    </row>
    <row r="25" spans="1:32" ht="15.75" x14ac:dyDescent="0.25">
      <c r="B25" s="12" t="s">
        <v>32</v>
      </c>
      <c r="C25" s="13">
        <v>47.5</v>
      </c>
      <c r="D25" s="14">
        <v>190</v>
      </c>
      <c r="E25" s="15"/>
      <c r="F25" s="16" t="str">
        <f>IF(E25=AD25,"Ergebnis stimmt","Ergebniskontrolle")</f>
        <v>Ergebniskontrolle</v>
      </c>
      <c r="G25" s="15"/>
      <c r="H25" s="16" t="str">
        <f>IF(G25=AE25,"Ergebnis stimmt","Ergebniskontrolle")</f>
        <v>Ergebniskontrolle</v>
      </c>
      <c r="AA25" s="12" t="s">
        <v>32</v>
      </c>
      <c r="AB25" s="17">
        <v>47.5</v>
      </c>
      <c r="AC25" s="18">
        <v>190</v>
      </c>
      <c r="AD25" s="19">
        <f>AB25*3</f>
        <v>142.5</v>
      </c>
      <c r="AE25" s="19">
        <f>AB25*AC25</f>
        <v>9025</v>
      </c>
      <c r="AF25" s="64"/>
    </row>
    <row r="26" spans="1:32" ht="15.75" x14ac:dyDescent="0.25">
      <c r="B26" s="20" t="s">
        <v>2</v>
      </c>
      <c r="C26" s="13">
        <v>34.9</v>
      </c>
      <c r="D26" s="14">
        <v>217</v>
      </c>
      <c r="E26" s="15"/>
      <c r="F26" s="16" t="str">
        <f>IF(OR(E26=AD26,E26=AD33),"Ergebnis stimmt","Ergebniskontrolle")</f>
        <v>Ergebniskontrolle</v>
      </c>
      <c r="G26" s="15"/>
      <c r="H26" s="16" t="str">
        <f>IF(OR(G26=AE26,G26=AE33),"Ergebnis stimmt","Ergebniskontrolle")</f>
        <v>Ergebniskontrolle</v>
      </c>
      <c r="AA26" s="20" t="s">
        <v>2</v>
      </c>
      <c r="AB26" s="17">
        <v>39.9</v>
      </c>
      <c r="AC26" s="18">
        <v>217</v>
      </c>
      <c r="AD26" s="19">
        <f t="shared" ref="AD26:AD31" si="0">AB26*3</f>
        <v>119.69999999999999</v>
      </c>
      <c r="AE26" s="19">
        <f t="shared" ref="AE26:AE31" si="1">AB26*AC26</f>
        <v>8658.2999999999993</v>
      </c>
      <c r="AF26" s="64"/>
    </row>
    <row r="27" spans="1:32" ht="15.75" x14ac:dyDescent="0.25">
      <c r="B27" s="20" t="s">
        <v>40</v>
      </c>
      <c r="C27" s="13">
        <v>7.3</v>
      </c>
      <c r="D27" s="14">
        <v>315</v>
      </c>
      <c r="E27" s="15"/>
      <c r="F27" s="16" t="str">
        <f>IF(E27=AD27,"Ergebnis stimmt","Ergebniskontrolle")</f>
        <v>Ergebniskontrolle</v>
      </c>
      <c r="G27" s="15"/>
      <c r="H27" s="16" t="str">
        <f>IF(G27=AE27,"Ergebnis stimmt","Ergebniskontrolle")</f>
        <v>Ergebniskontrolle</v>
      </c>
      <c r="AA27" s="20" t="s">
        <v>40</v>
      </c>
      <c r="AB27" s="17">
        <v>7.3</v>
      </c>
      <c r="AC27" s="18">
        <v>315</v>
      </c>
      <c r="AD27" s="19">
        <f t="shared" si="0"/>
        <v>21.9</v>
      </c>
      <c r="AE27" s="19">
        <f t="shared" si="1"/>
        <v>2299.5</v>
      </c>
      <c r="AF27" s="64"/>
    </row>
    <row r="28" spans="1:32" ht="15.75" x14ac:dyDescent="0.25">
      <c r="B28" s="12" t="s">
        <v>38</v>
      </c>
      <c r="C28" s="13">
        <v>0.97</v>
      </c>
      <c r="D28" s="14">
        <v>921</v>
      </c>
      <c r="E28" s="15"/>
      <c r="F28" s="16" t="str">
        <f>IF(E28=AD28,"Ergebnis stimmt","Ergebniskontrolle")</f>
        <v>Ergebniskontrolle</v>
      </c>
      <c r="G28" s="15"/>
      <c r="H28" s="16" t="str">
        <f>IF(G28=AE28,"Ergebnis stimmt","Ergebniskontrolle")</f>
        <v>Ergebniskontrolle</v>
      </c>
      <c r="AA28" s="12" t="s">
        <v>38</v>
      </c>
      <c r="AB28" s="17">
        <v>0.97</v>
      </c>
      <c r="AC28" s="18">
        <v>921</v>
      </c>
      <c r="AD28" s="19">
        <f t="shared" si="0"/>
        <v>2.91</v>
      </c>
      <c r="AE28" s="19">
        <f t="shared" si="1"/>
        <v>893.37</v>
      </c>
      <c r="AF28" s="64"/>
    </row>
    <row r="29" spans="1:32" ht="15.75" x14ac:dyDescent="0.25">
      <c r="B29" s="12" t="s">
        <v>1</v>
      </c>
      <c r="C29" s="13">
        <v>27.95</v>
      </c>
      <c r="D29" s="14">
        <v>210</v>
      </c>
      <c r="E29" s="15"/>
      <c r="F29" s="16" t="str">
        <f>IF(E29=AD29,"Ergebnis stimmt","Ergebniskontrolle")</f>
        <v>Ergebniskontrolle</v>
      </c>
      <c r="G29" s="15"/>
      <c r="H29" s="16" t="str">
        <f>IF(G29=AE29,"Ergebnis stimmt","Ergebniskontrolle")</f>
        <v>Ergebniskontrolle</v>
      </c>
      <c r="AA29" s="12" t="s">
        <v>1</v>
      </c>
      <c r="AB29" s="17">
        <v>27.95</v>
      </c>
      <c r="AC29" s="18">
        <v>210</v>
      </c>
      <c r="AD29" s="19">
        <f t="shared" si="0"/>
        <v>83.85</v>
      </c>
      <c r="AE29" s="19">
        <f t="shared" si="1"/>
        <v>5869.5</v>
      </c>
      <c r="AF29" s="64"/>
    </row>
    <row r="30" spans="1:32" ht="15.75" x14ac:dyDescent="0.25">
      <c r="B30" s="12" t="s">
        <v>0</v>
      </c>
      <c r="C30" s="13">
        <v>95.99</v>
      </c>
      <c r="D30" s="14">
        <v>293</v>
      </c>
      <c r="E30" s="15"/>
      <c r="F30" s="16" t="str">
        <f>IF(E30=AD30,"Ergebnis stimmt","Ergebniskontrolle")</f>
        <v>Ergebniskontrolle</v>
      </c>
      <c r="G30" s="15"/>
      <c r="H30" s="16" t="str">
        <f>IF(G30=AE30,"Ergebnis stimmt","Ergebniskontrolle")</f>
        <v>Ergebniskontrolle</v>
      </c>
      <c r="AA30" s="12" t="s">
        <v>0</v>
      </c>
      <c r="AB30" s="17">
        <v>95.99</v>
      </c>
      <c r="AC30" s="18">
        <v>293</v>
      </c>
      <c r="AD30" s="19">
        <f t="shared" si="0"/>
        <v>287.96999999999997</v>
      </c>
      <c r="AE30" s="19">
        <f t="shared" si="1"/>
        <v>28125.07</v>
      </c>
      <c r="AF30" s="64"/>
    </row>
    <row r="31" spans="1:32" ht="15.75" x14ac:dyDescent="0.25">
      <c r="B31" s="12" t="s">
        <v>33</v>
      </c>
      <c r="C31" s="13">
        <v>120.5</v>
      </c>
      <c r="D31" s="14">
        <v>98</v>
      </c>
      <c r="E31" s="15"/>
      <c r="F31" s="16" t="str">
        <f>IF(E31=AD31,"Ergebnis stimmt","Ergebniskontrolle")</f>
        <v>Ergebniskontrolle</v>
      </c>
      <c r="G31" s="15"/>
      <c r="H31" s="16" t="str">
        <f>IF(G31=AE31,"Ergebnis stimmt","Ergebniskontrolle")</f>
        <v>Ergebniskontrolle</v>
      </c>
      <c r="AA31" s="12" t="s">
        <v>33</v>
      </c>
      <c r="AB31" s="17">
        <v>120.5</v>
      </c>
      <c r="AC31" s="18">
        <v>98</v>
      </c>
      <c r="AD31" s="19">
        <f t="shared" si="0"/>
        <v>361.5</v>
      </c>
      <c r="AE31" s="19">
        <f t="shared" si="1"/>
        <v>11809</v>
      </c>
      <c r="AF31" s="63" t="s">
        <v>61</v>
      </c>
    </row>
    <row r="32" spans="1:32" ht="16.5" thickBot="1" x14ac:dyDescent="0.3">
      <c r="B32" s="12" t="s">
        <v>4</v>
      </c>
      <c r="C32" s="21" t="s">
        <v>35</v>
      </c>
      <c r="D32" s="62"/>
      <c r="E32" s="21" t="s">
        <v>35</v>
      </c>
      <c r="F32" s="22" t="s">
        <v>35</v>
      </c>
      <c r="G32" s="61"/>
      <c r="H32" s="16" t="str">
        <f>IF(OR(G32=AE32,G32=AF32),"Ergebnis stimmt","Ergebniskontrolle")</f>
        <v>Ergebniskontrolle</v>
      </c>
      <c r="AA32" s="51" t="s">
        <v>4</v>
      </c>
      <c r="AB32" s="52" t="s">
        <v>35</v>
      </c>
      <c r="AC32" s="53">
        <f>AC31+AC30+AC29+AC28+AC27+AC26+AC25</f>
        <v>2244</v>
      </c>
      <c r="AD32" s="52" t="s">
        <v>35</v>
      </c>
      <c r="AE32" s="53">
        <f t="shared" ref="AE32" si="2">AE31+AE30+AE29+AE28+AE27+AE26+AE25</f>
        <v>66679.740000000005</v>
      </c>
      <c r="AF32" s="60">
        <v>65594.740000000005</v>
      </c>
    </row>
    <row r="33" spans="2:32" ht="15.75" thickBot="1" x14ac:dyDescent="0.25">
      <c r="C33" s="9" t="s">
        <v>34</v>
      </c>
      <c r="D33" s="23" t="str">
        <f>IF(D32=AC32,"Ergebnis stimmt","Ergebniskontrolle")</f>
        <v>Ergebniskontrolle</v>
      </c>
      <c r="F33" s="24"/>
      <c r="H33" s="24"/>
      <c r="AA33" s="58" t="s">
        <v>59</v>
      </c>
      <c r="AB33" s="54">
        <f>AB26-5</f>
        <v>34.9</v>
      </c>
      <c r="AC33" s="55">
        <f>AC26</f>
        <v>217</v>
      </c>
      <c r="AD33" s="56">
        <f>AB33*3</f>
        <v>104.69999999999999</v>
      </c>
      <c r="AE33" s="57">
        <f>AB33*AC33</f>
        <v>7573.2999999999993</v>
      </c>
      <c r="AF33" s="64"/>
    </row>
    <row r="34" spans="2:32" x14ac:dyDescent="0.2">
      <c r="C34" s="9"/>
      <c r="H34" s="24"/>
      <c r="AA34" s="50" t="s">
        <v>2</v>
      </c>
      <c r="AB34" s="10"/>
      <c r="AC34" s="2"/>
      <c r="AD34" s="2"/>
      <c r="AE34" s="2"/>
      <c r="AF34" s="64"/>
    </row>
    <row r="35" spans="2:32" x14ac:dyDescent="0.2">
      <c r="B35" s="9" t="s">
        <v>36</v>
      </c>
      <c r="AA35" s="10" t="s">
        <v>36</v>
      </c>
      <c r="AB35" s="2"/>
      <c r="AC35" s="2"/>
      <c r="AD35" s="2"/>
      <c r="AE35" s="2"/>
      <c r="AF35" s="64"/>
    </row>
    <row r="36" spans="2:32" x14ac:dyDescent="0.2">
      <c r="B36" s="9" t="s">
        <v>37</v>
      </c>
      <c r="AA36" s="10" t="s">
        <v>37</v>
      </c>
      <c r="AB36" s="2"/>
      <c r="AC36" s="2"/>
      <c r="AD36" s="2"/>
      <c r="AE36" s="2"/>
      <c r="AF36" s="64"/>
    </row>
    <row r="37" spans="2:32" ht="15.75" x14ac:dyDescent="0.25">
      <c r="B37" s="25"/>
      <c r="F37" s="24"/>
      <c r="AA37" s="26"/>
      <c r="AB37" s="2"/>
      <c r="AC37" s="2"/>
      <c r="AD37" s="2"/>
      <c r="AE37" s="50" t="s">
        <v>60</v>
      </c>
      <c r="AF37" s="64"/>
    </row>
    <row r="38" spans="2:32" x14ac:dyDescent="0.2">
      <c r="B38" s="9" t="s">
        <v>58</v>
      </c>
      <c r="E38" s="19"/>
      <c r="F38" s="27" t="str">
        <f>IF(OR(E38=AD38,E38=AE38),"Ergebnis stimmt","Ergebniskontrolle")</f>
        <v>Ergebniskontrolle</v>
      </c>
      <c r="AA38" s="10" t="s">
        <v>58</v>
      </c>
      <c r="AB38" s="2"/>
      <c r="AC38" s="2"/>
      <c r="AD38" s="19">
        <f>2*AB26</f>
        <v>79.8</v>
      </c>
      <c r="AE38" s="59">
        <f>(AB26-5)*2</f>
        <v>69.8</v>
      </c>
      <c r="AF38" s="64"/>
    </row>
    <row r="39" spans="2:32" x14ac:dyDescent="0.2">
      <c r="B39" s="9" t="s">
        <v>43</v>
      </c>
      <c r="E39" s="19"/>
      <c r="F39" s="27" t="str">
        <f>IF(E39=AD39,"Ergebnis stimmt","Ergebniskontrolle")</f>
        <v>Ergebniskontrolle</v>
      </c>
      <c r="AA39" s="10" t="s">
        <v>43</v>
      </c>
      <c r="AB39" s="2"/>
      <c r="AC39" s="2"/>
      <c r="AD39" s="19">
        <f>AD29</f>
        <v>83.85</v>
      </c>
      <c r="AE39" s="2"/>
      <c r="AF39" s="64"/>
    </row>
    <row r="40" spans="2:32" x14ac:dyDescent="0.2">
      <c r="B40" s="9" t="s">
        <v>44</v>
      </c>
      <c r="E40" s="19"/>
      <c r="F40" s="27" t="str">
        <f>IF(E40=AD40,"Ergebnis stimmt","Ergebniskontrolle")</f>
        <v>Ergebniskontrolle</v>
      </c>
      <c r="AA40" s="10" t="s">
        <v>44</v>
      </c>
      <c r="AB40" s="2"/>
      <c r="AC40" s="2"/>
      <c r="AD40" s="19">
        <f>4*AB31</f>
        <v>482</v>
      </c>
      <c r="AE40" s="2"/>
      <c r="AF40" s="64"/>
    </row>
    <row r="41" spans="2:32" x14ac:dyDescent="0.2">
      <c r="B41" s="9" t="s">
        <v>41</v>
      </c>
      <c r="E41" s="28"/>
      <c r="F41" s="27" t="str">
        <f>IF(E41=AD41,"Ergebnis stimmt","Ergebniskontrolle")</f>
        <v>Ergebniskontrolle</v>
      </c>
      <c r="AA41" s="10" t="s">
        <v>41</v>
      </c>
      <c r="AB41" s="2"/>
      <c r="AC41" s="2"/>
      <c r="AD41" s="19">
        <f>5*AB28</f>
        <v>4.8499999999999996</v>
      </c>
      <c r="AE41" s="2"/>
      <c r="AF41" s="64"/>
    </row>
    <row r="42" spans="2:32" x14ac:dyDescent="0.2">
      <c r="B42" s="29" t="s">
        <v>26</v>
      </c>
      <c r="E42" s="30"/>
      <c r="F42" s="27" t="str">
        <f>IF(E42=AD42,"Ergebnis stimmt","Ergebniskontrolle")</f>
        <v>Ergebniskontrolle</v>
      </c>
      <c r="AA42" s="31" t="s">
        <v>26</v>
      </c>
      <c r="AB42" s="2"/>
      <c r="AC42" s="2"/>
      <c r="AD42" s="28">
        <f>AC32</f>
        <v>2244</v>
      </c>
      <c r="AE42" s="2"/>
      <c r="AF42" s="64"/>
    </row>
    <row r="43" spans="2:32" x14ac:dyDescent="0.2">
      <c r="B43" s="29" t="s">
        <v>57</v>
      </c>
      <c r="F43" s="19"/>
      <c r="G43" s="27" t="str">
        <f>IF(OR(F43=AE43,F43=AE44),"Ergebnis stimmt","Ergebniskontrolle")</f>
        <v>Ergebniskontrolle</v>
      </c>
      <c r="AA43" s="31" t="s">
        <v>57</v>
      </c>
      <c r="AB43" s="2"/>
      <c r="AC43" s="2"/>
      <c r="AD43" s="2"/>
      <c r="AE43" s="32">
        <f>AB26+AB28</f>
        <v>40.869999999999997</v>
      </c>
      <c r="AF43" s="64"/>
    </row>
    <row r="44" spans="2:32" x14ac:dyDescent="0.2">
      <c r="B44" s="33"/>
      <c r="G44" s="24"/>
      <c r="AA44" s="34"/>
      <c r="AB44" s="2"/>
      <c r="AC44" s="50" t="s">
        <v>61</v>
      </c>
      <c r="AD44" s="2"/>
      <c r="AE44" s="32">
        <f>(AB26-5)+AB28</f>
        <v>35.869999999999997</v>
      </c>
      <c r="AF44" s="64"/>
    </row>
    <row r="45" spans="2:32" x14ac:dyDescent="0.2">
      <c r="B45" s="9" t="s">
        <v>42</v>
      </c>
      <c r="AA45" s="10" t="s">
        <v>42</v>
      </c>
      <c r="AB45" s="2"/>
      <c r="AC45" s="2"/>
      <c r="AD45" s="2"/>
      <c r="AE45" s="2"/>
      <c r="AF45" s="64"/>
    </row>
    <row r="46" spans="2:32" x14ac:dyDescent="0.2">
      <c r="B46" s="29" t="s">
        <v>27</v>
      </c>
      <c r="AA46" s="31" t="s">
        <v>27</v>
      </c>
      <c r="AB46" s="2"/>
      <c r="AC46" s="2"/>
      <c r="AD46" s="2"/>
      <c r="AE46" s="2"/>
      <c r="AF46" s="64"/>
    </row>
    <row r="47" spans="2:32" x14ac:dyDescent="0.2">
      <c r="B47" s="35"/>
      <c r="C47" s="36"/>
      <c r="D47" s="36"/>
      <c r="E47" s="36"/>
      <c r="F47" s="36"/>
      <c r="G47" s="36"/>
      <c r="H47" s="36"/>
      <c r="AA47" s="36"/>
      <c r="AB47" s="36"/>
      <c r="AC47" s="36"/>
      <c r="AD47" s="36"/>
      <c r="AE47" s="36"/>
      <c r="AF47" s="64"/>
    </row>
    <row r="48" spans="2:32" x14ac:dyDescent="0.2">
      <c r="B48" s="36"/>
      <c r="C48" s="36"/>
      <c r="D48" s="36"/>
      <c r="E48" s="36"/>
      <c r="F48" s="36"/>
      <c r="G48" s="36"/>
      <c r="H48" s="36"/>
      <c r="AA48" s="36"/>
      <c r="AB48" s="36"/>
      <c r="AC48" s="36"/>
      <c r="AD48" s="36"/>
      <c r="AE48" s="36"/>
      <c r="AF48" s="64"/>
    </row>
    <row r="49" spans="2:32" x14ac:dyDescent="0.2">
      <c r="B49" s="36"/>
      <c r="C49" s="36"/>
      <c r="D49" s="36"/>
      <c r="E49" s="36"/>
      <c r="F49" s="36"/>
      <c r="G49" s="36"/>
      <c r="H49" s="36"/>
      <c r="AA49" s="36"/>
      <c r="AB49" s="36"/>
      <c r="AC49" s="36"/>
      <c r="AD49" s="36"/>
      <c r="AE49" s="36"/>
      <c r="AF49" s="64"/>
    </row>
    <row r="50" spans="2:32" x14ac:dyDescent="0.2">
      <c r="B50" s="37" t="str">
        <f>IF(B47&lt;&gt;"","Hier gibt es keine automatische Ergebniskontrolle. Die Aufgabe wird nachher besprochen. ","")</f>
        <v/>
      </c>
      <c r="AA50" s="2"/>
      <c r="AB50" s="2"/>
      <c r="AC50" s="2"/>
      <c r="AD50" s="2"/>
      <c r="AE50" s="2"/>
      <c r="AF50" s="64"/>
    </row>
    <row r="51" spans="2:32" x14ac:dyDescent="0.2">
      <c r="B51" s="9" t="s">
        <v>50</v>
      </c>
      <c r="AA51" s="10" t="s">
        <v>50</v>
      </c>
      <c r="AB51" s="2"/>
      <c r="AC51" s="2"/>
      <c r="AD51" s="2"/>
      <c r="AE51" s="2"/>
      <c r="AF51" s="64"/>
    </row>
    <row r="52" spans="2:32" x14ac:dyDescent="0.2">
      <c r="B52" s="9" t="s">
        <v>51</v>
      </c>
      <c r="AA52" s="10" t="s">
        <v>51</v>
      </c>
      <c r="AB52" s="2"/>
      <c r="AC52" s="2"/>
      <c r="AD52" s="2"/>
      <c r="AE52" s="2"/>
      <c r="AF52" s="64"/>
    </row>
    <row r="53" spans="2:32" x14ac:dyDescent="0.2">
      <c r="B53" s="9" t="s">
        <v>52</v>
      </c>
      <c r="D53" s="38"/>
      <c r="E53" s="27" t="str">
        <f>IF(D53=AC53,"Ergebnis stimmt","Ergebniskontrolle")</f>
        <v>Ergebniskontrolle</v>
      </c>
      <c r="AA53" s="10" t="s">
        <v>52</v>
      </c>
      <c r="AB53" s="2"/>
      <c r="AC53" s="38">
        <f>28/7</f>
        <v>4</v>
      </c>
      <c r="AD53" s="2"/>
      <c r="AE53" s="2"/>
      <c r="AF53" s="64"/>
    </row>
    <row r="54" spans="2:32" x14ac:dyDescent="0.2">
      <c r="E54" s="24"/>
      <c r="AA54" s="2"/>
      <c r="AB54" s="2"/>
      <c r="AC54" s="2"/>
      <c r="AD54" s="2"/>
      <c r="AE54" s="2"/>
      <c r="AF54" s="64"/>
    </row>
    <row r="55" spans="2:32" x14ac:dyDescent="0.2">
      <c r="AA55" s="2"/>
      <c r="AB55" s="2"/>
      <c r="AC55" s="2"/>
      <c r="AD55" s="2"/>
      <c r="AE55" s="2"/>
      <c r="AF55" s="64"/>
    </row>
    <row r="56" spans="2:32" x14ac:dyDescent="0.2">
      <c r="AA56" s="2"/>
      <c r="AB56" s="2"/>
      <c r="AC56" s="2"/>
      <c r="AD56" s="2"/>
      <c r="AE56" s="2"/>
      <c r="AF56" s="64"/>
    </row>
    <row r="57" spans="2:32" ht="15.75" thickBot="1" x14ac:dyDescent="0.25">
      <c r="AA57" s="2"/>
      <c r="AB57" s="2"/>
      <c r="AC57" s="2"/>
      <c r="AD57" s="2"/>
      <c r="AE57" s="2"/>
      <c r="AF57" s="64"/>
    </row>
    <row r="58" spans="2:32" ht="21" thickBot="1" x14ac:dyDescent="0.35">
      <c r="B58" s="39" t="s">
        <v>28</v>
      </c>
      <c r="C58" s="40"/>
      <c r="D58" s="40"/>
      <c r="E58" s="40"/>
      <c r="F58" s="40"/>
      <c r="G58" s="40"/>
      <c r="H58" s="41"/>
      <c r="AA58" s="2"/>
      <c r="AB58" s="2"/>
      <c r="AC58" s="2"/>
      <c r="AD58" s="2"/>
      <c r="AE58" s="2"/>
      <c r="AF58" s="64"/>
    </row>
    <row r="59" spans="2:32" x14ac:dyDescent="0.2">
      <c r="B59" s="42"/>
      <c r="C59" s="42"/>
      <c r="D59" s="42"/>
      <c r="E59" s="42"/>
      <c r="F59" s="42"/>
      <c r="G59" s="42"/>
      <c r="H59" s="42"/>
      <c r="AA59" s="2"/>
      <c r="AB59" s="2"/>
      <c r="AC59" s="2"/>
      <c r="AD59" s="2"/>
      <c r="AE59" s="2"/>
      <c r="AF59" s="64"/>
    </row>
    <row r="60" spans="2:32" x14ac:dyDescent="0.2">
      <c r="B60" s="42"/>
      <c r="C60" s="43"/>
      <c r="D60" s="43"/>
      <c r="E60" s="43"/>
      <c r="F60" s="43"/>
      <c r="G60" s="42"/>
      <c r="H60" s="42"/>
      <c r="AA60" s="2"/>
      <c r="AB60" s="2"/>
      <c r="AC60" s="2"/>
      <c r="AD60" s="2"/>
      <c r="AE60" s="2"/>
      <c r="AF60" s="64"/>
    </row>
    <row r="61" spans="2:32" ht="15.75" x14ac:dyDescent="0.25">
      <c r="B61" s="44" t="s">
        <v>5</v>
      </c>
      <c r="C61" s="44" t="s">
        <v>10</v>
      </c>
      <c r="D61" s="69" t="s">
        <v>25</v>
      </c>
      <c r="E61" s="70"/>
      <c r="F61" s="43"/>
      <c r="G61" s="42"/>
      <c r="H61" s="42"/>
      <c r="AF61" s="64"/>
    </row>
    <row r="62" spans="2:32" ht="18" x14ac:dyDescent="0.25">
      <c r="B62" s="45" t="s">
        <v>6</v>
      </c>
      <c r="C62" s="46" t="s">
        <v>11</v>
      </c>
      <c r="D62" s="67" t="s">
        <v>15</v>
      </c>
      <c r="E62" s="68"/>
      <c r="F62" s="43"/>
      <c r="G62" s="42"/>
      <c r="H62" s="42"/>
      <c r="AF62" s="64"/>
    </row>
    <row r="63" spans="2:32" ht="18" x14ac:dyDescent="0.25">
      <c r="B63" s="45" t="s">
        <v>7</v>
      </c>
      <c r="C63" s="46" t="s">
        <v>12</v>
      </c>
      <c r="D63" s="67" t="s">
        <v>16</v>
      </c>
      <c r="E63" s="68"/>
      <c r="F63" s="43"/>
      <c r="G63" s="42"/>
      <c r="H63" s="42"/>
      <c r="AF63" s="64"/>
    </row>
    <row r="64" spans="2:32" ht="18" x14ac:dyDescent="0.25">
      <c r="B64" s="45" t="s">
        <v>8</v>
      </c>
      <c r="C64" s="46" t="s">
        <v>13</v>
      </c>
      <c r="D64" s="67" t="s">
        <v>17</v>
      </c>
      <c r="E64" s="68"/>
      <c r="F64" s="43"/>
      <c r="G64" s="42"/>
      <c r="H64" s="42"/>
      <c r="AF64" s="64"/>
    </row>
    <row r="65" spans="2:32" ht="18" x14ac:dyDescent="0.25">
      <c r="B65" s="45" t="s">
        <v>9</v>
      </c>
      <c r="C65" s="46" t="s">
        <v>14</v>
      </c>
      <c r="D65" s="67" t="s">
        <v>18</v>
      </c>
      <c r="E65" s="68"/>
      <c r="F65" s="43"/>
      <c r="G65" s="42"/>
      <c r="H65" s="42"/>
      <c r="AF65" s="64"/>
    </row>
    <row r="66" spans="2:32" ht="18" x14ac:dyDescent="0.25">
      <c r="B66" s="45" t="s">
        <v>19</v>
      </c>
      <c r="C66" s="46" t="s">
        <v>20</v>
      </c>
      <c r="D66" s="67" t="s">
        <v>21</v>
      </c>
      <c r="E66" s="68"/>
      <c r="F66" s="43"/>
      <c r="G66" s="42"/>
      <c r="H66" s="42"/>
      <c r="AF66" s="64"/>
    </row>
    <row r="67" spans="2:32" ht="18" x14ac:dyDescent="0.25">
      <c r="B67" s="45" t="s">
        <v>22</v>
      </c>
      <c r="C67" s="46" t="s">
        <v>23</v>
      </c>
      <c r="D67" s="67" t="s">
        <v>24</v>
      </c>
      <c r="E67" s="68"/>
      <c r="F67" s="43"/>
      <c r="G67" s="42"/>
      <c r="H67" s="42"/>
      <c r="AF67" s="64"/>
    </row>
    <row r="68" spans="2:32" x14ac:dyDescent="0.2">
      <c r="B68" s="42"/>
      <c r="C68" s="42"/>
      <c r="D68" s="42"/>
      <c r="E68" s="42"/>
      <c r="F68" s="42"/>
      <c r="G68" s="42"/>
      <c r="H68" s="42"/>
      <c r="AF68" s="64"/>
    </row>
    <row r="69" spans="2:32" ht="15.75" x14ac:dyDescent="0.25">
      <c r="B69" s="47" t="s">
        <v>45</v>
      </c>
      <c r="C69" s="42"/>
      <c r="D69" s="42"/>
      <c r="E69" s="42"/>
      <c r="F69" s="42"/>
      <c r="G69" s="42"/>
      <c r="H69" s="42"/>
      <c r="AF69" s="64"/>
    </row>
    <row r="70" spans="2:32" x14ac:dyDescent="0.2">
      <c r="B70" s="48" t="s">
        <v>46</v>
      </c>
      <c r="C70" s="48"/>
      <c r="D70" s="42"/>
      <c r="E70" s="42"/>
      <c r="F70" s="42"/>
      <c r="G70" s="42"/>
      <c r="H70" s="42"/>
      <c r="AF70" s="64"/>
    </row>
    <row r="71" spans="2:32" x14ac:dyDescent="0.2">
      <c r="B71" s="48" t="s">
        <v>47</v>
      </c>
      <c r="C71" s="42"/>
      <c r="D71" s="42"/>
      <c r="E71" s="42"/>
      <c r="F71" s="42"/>
      <c r="G71" s="42"/>
      <c r="H71" s="42"/>
      <c r="AF71" s="64"/>
    </row>
    <row r="72" spans="2:32" x14ac:dyDescent="0.2">
      <c r="B72" s="48" t="s">
        <v>48</v>
      </c>
      <c r="C72" s="42"/>
      <c r="D72" s="42"/>
      <c r="E72" s="42"/>
      <c r="F72" s="42"/>
      <c r="G72" s="42"/>
      <c r="H72" s="42"/>
      <c r="AF72" s="64"/>
    </row>
    <row r="73" spans="2:32" x14ac:dyDescent="0.2">
      <c r="B73" s="48" t="s">
        <v>49</v>
      </c>
      <c r="C73" s="42"/>
      <c r="D73" s="42"/>
      <c r="E73" s="42"/>
      <c r="F73" s="42"/>
      <c r="G73" s="42"/>
      <c r="H73" s="42"/>
      <c r="AF73" s="64"/>
    </row>
    <row r="74" spans="2:32" x14ac:dyDescent="0.2">
      <c r="B74" s="42"/>
      <c r="C74" s="42"/>
      <c r="D74" s="42"/>
      <c r="E74" s="42"/>
      <c r="F74" s="42"/>
      <c r="G74" s="42"/>
      <c r="H74" s="42"/>
      <c r="AF74" s="64"/>
    </row>
    <row r="75" spans="2:32" x14ac:dyDescent="0.2">
      <c r="AF75" s="64"/>
    </row>
    <row r="76" spans="2:32" x14ac:dyDescent="0.2">
      <c r="AF76" s="64"/>
    </row>
    <row r="77" spans="2:32" x14ac:dyDescent="0.2">
      <c r="AF77" s="64"/>
    </row>
    <row r="78" spans="2:32" x14ac:dyDescent="0.2">
      <c r="AF78" s="64"/>
    </row>
    <row r="79" spans="2:32" x14ac:dyDescent="0.2">
      <c r="AF79" s="64"/>
    </row>
    <row r="80" spans="2:32" x14ac:dyDescent="0.2">
      <c r="AF80" s="64"/>
    </row>
    <row r="81" spans="2:32" x14ac:dyDescent="0.2">
      <c r="AF81" s="64"/>
    </row>
    <row r="82" spans="2:32" x14ac:dyDescent="0.2">
      <c r="AF82" s="64"/>
    </row>
    <row r="83" spans="2:32" x14ac:dyDescent="0.2">
      <c r="AF83" s="64"/>
    </row>
    <row r="84" spans="2:32" x14ac:dyDescent="0.2">
      <c r="AF84" s="64"/>
    </row>
    <row r="85" spans="2:32" x14ac:dyDescent="0.2">
      <c r="AF85" s="64"/>
    </row>
    <row r="86" spans="2:32" x14ac:dyDescent="0.2">
      <c r="AF86" s="64"/>
    </row>
    <row r="87" spans="2:32" x14ac:dyDescent="0.2">
      <c r="AF87" s="64"/>
    </row>
    <row r="88" spans="2:32" x14ac:dyDescent="0.2">
      <c r="AF88" s="64"/>
    </row>
    <row r="89" spans="2:32" x14ac:dyDescent="0.2">
      <c r="AF89" s="64"/>
    </row>
    <row r="90" spans="2:32" x14ac:dyDescent="0.2">
      <c r="AF90" s="64"/>
    </row>
    <row r="91" spans="2:32" ht="15.75" x14ac:dyDescent="0.25">
      <c r="B91" s="5"/>
      <c r="AF91" s="64"/>
    </row>
    <row r="92" spans="2:32" x14ac:dyDescent="0.2">
      <c r="AF92" s="64"/>
    </row>
    <row r="93" spans="2:32" x14ac:dyDescent="0.2">
      <c r="AF93" s="64"/>
    </row>
    <row r="94" spans="2:32" x14ac:dyDescent="0.2">
      <c r="AF94" s="64"/>
    </row>
    <row r="95" spans="2:32" x14ac:dyDescent="0.2">
      <c r="AF95" s="64"/>
    </row>
    <row r="96" spans="2:32" x14ac:dyDescent="0.2">
      <c r="AF96" s="64"/>
    </row>
    <row r="97" spans="32:32" x14ac:dyDescent="0.2">
      <c r="AF97" s="64"/>
    </row>
    <row r="98" spans="32:32" x14ac:dyDescent="0.2">
      <c r="AF98" s="64"/>
    </row>
    <row r="99" spans="32:32" x14ac:dyDescent="0.2">
      <c r="AF99" s="64"/>
    </row>
    <row r="100" spans="32:32" x14ac:dyDescent="0.2">
      <c r="AF100" s="64"/>
    </row>
    <row r="101" spans="32:32" x14ac:dyDescent="0.2">
      <c r="AF101" s="64"/>
    </row>
    <row r="102" spans="32:32" x14ac:dyDescent="0.2">
      <c r="AF102" s="64"/>
    </row>
    <row r="103" spans="32:32" x14ac:dyDescent="0.2">
      <c r="AF103" s="64"/>
    </row>
    <row r="104" spans="32:32" x14ac:dyDescent="0.2">
      <c r="AF104" s="64"/>
    </row>
    <row r="105" spans="32:32" x14ac:dyDescent="0.2">
      <c r="AF105" s="64"/>
    </row>
    <row r="106" spans="32:32" x14ac:dyDescent="0.2">
      <c r="AF106" s="64"/>
    </row>
    <row r="107" spans="32:32" x14ac:dyDescent="0.2">
      <c r="AF107" s="64"/>
    </row>
    <row r="108" spans="32:32" x14ac:dyDescent="0.2">
      <c r="AF108" s="64"/>
    </row>
    <row r="109" spans="32:32" x14ac:dyDescent="0.2">
      <c r="AF109" s="64"/>
    </row>
    <row r="110" spans="32:32" x14ac:dyDescent="0.2">
      <c r="AF110" s="64"/>
    </row>
    <row r="111" spans="32:32" x14ac:dyDescent="0.2">
      <c r="AF111" s="64"/>
    </row>
    <row r="112" spans="32:32" x14ac:dyDescent="0.2">
      <c r="AF112" s="64"/>
    </row>
    <row r="113" spans="32:32" x14ac:dyDescent="0.2">
      <c r="AF113" s="64"/>
    </row>
    <row r="114" spans="32:32" x14ac:dyDescent="0.2">
      <c r="AF114" s="64"/>
    </row>
    <row r="115" spans="32:32" x14ac:dyDescent="0.2">
      <c r="AF115" s="64"/>
    </row>
    <row r="116" spans="32:32" x14ac:dyDescent="0.2">
      <c r="AF116" s="64"/>
    </row>
    <row r="117" spans="32:32" x14ac:dyDescent="0.2">
      <c r="AF117" s="64"/>
    </row>
    <row r="118" spans="32:32" x14ac:dyDescent="0.2">
      <c r="AF118" s="64"/>
    </row>
    <row r="119" spans="32:32" x14ac:dyDescent="0.2">
      <c r="AF119" s="64"/>
    </row>
    <row r="120" spans="32:32" x14ac:dyDescent="0.2">
      <c r="AF120" s="64"/>
    </row>
    <row r="121" spans="32:32" x14ac:dyDescent="0.2">
      <c r="AF121" s="64"/>
    </row>
    <row r="122" spans="32:32" x14ac:dyDescent="0.2">
      <c r="AF122" s="64"/>
    </row>
    <row r="123" spans="32:32" x14ac:dyDescent="0.2">
      <c r="AF123" s="64"/>
    </row>
    <row r="124" spans="32:32" x14ac:dyDescent="0.2">
      <c r="AF124" s="64"/>
    </row>
    <row r="125" spans="32:32" x14ac:dyDescent="0.2">
      <c r="AF125" s="64"/>
    </row>
    <row r="126" spans="32:32" x14ac:dyDescent="0.2">
      <c r="AF126" s="64"/>
    </row>
    <row r="127" spans="32:32" x14ac:dyDescent="0.2">
      <c r="AF127" s="64"/>
    </row>
    <row r="128" spans="32:32" x14ac:dyDescent="0.2">
      <c r="AF128" s="64"/>
    </row>
    <row r="129" spans="32:32" x14ac:dyDescent="0.2">
      <c r="AF129" s="64"/>
    </row>
  </sheetData>
  <mergeCells count="7">
    <mergeCell ref="D66:E66"/>
    <mergeCell ref="D67:E67"/>
    <mergeCell ref="D61:E61"/>
    <mergeCell ref="D62:E62"/>
    <mergeCell ref="D63:E63"/>
    <mergeCell ref="D64:E64"/>
    <mergeCell ref="D65:E6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</dc:creator>
  <cp:lastModifiedBy>Windows-Benutzer</cp:lastModifiedBy>
  <dcterms:created xsi:type="dcterms:W3CDTF">2012-07-11T15:38:44Z</dcterms:created>
  <dcterms:modified xsi:type="dcterms:W3CDTF">2024-09-20T14:33:12Z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47222d-bdd6-40ea-a39c-0191c0ef821d_Enabled">
    <vt:lpwstr>true</vt:lpwstr>
  </property>
  <property fmtid="{D5CDD505-2E9C-101B-9397-08002B2CF9AE}" pid="3" name="MSIP_Label_8d47222d-bdd6-40ea-a39c-0191c0ef821d_SetDate">
    <vt:lpwstr>2023-08-19T13:02:56Z</vt:lpwstr>
  </property>
  <property fmtid="{D5CDD505-2E9C-101B-9397-08002B2CF9AE}" pid="4" name="MSIP_Label_8d47222d-bdd6-40ea-a39c-0191c0ef821d_Method">
    <vt:lpwstr>Standard</vt:lpwstr>
  </property>
  <property fmtid="{D5CDD505-2E9C-101B-9397-08002B2CF9AE}" pid="5" name="MSIP_Label_8d47222d-bdd6-40ea-a39c-0191c0ef821d_Name">
    <vt:lpwstr>Unverschlüsselt</vt:lpwstr>
  </property>
  <property fmtid="{D5CDD505-2E9C-101B-9397-08002B2CF9AE}" pid="6" name="MSIP_Label_8d47222d-bdd6-40ea-a39c-0191c0ef821d_SiteId">
    <vt:lpwstr>6334b565-3544-437d-afbd-3c28e2f997b0</vt:lpwstr>
  </property>
  <property fmtid="{D5CDD505-2E9C-101B-9397-08002B2CF9AE}" pid="7" name="MSIP_Label_8d47222d-bdd6-40ea-a39c-0191c0ef821d_ActionId">
    <vt:lpwstr>ff56d5fd-e39a-4aac-b25c-907c179182ca</vt:lpwstr>
  </property>
  <property fmtid="{D5CDD505-2E9C-101B-9397-08002B2CF9AE}" pid="8" name="MSIP_Label_8d47222d-bdd6-40ea-a39c-0191c0ef821d_ContentBits">
    <vt:lpwstr>0</vt:lpwstr>
  </property>
</Properties>
</file>